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B080220/Downloads/"/>
    </mc:Choice>
  </mc:AlternateContent>
  <xr:revisionPtr revIDLastSave="0" documentId="8_{40BE7445-4618-6548-8BED-29461DC28B5D}" xr6:coauthVersionLast="34" xr6:coauthVersionMax="34" xr10:uidLastSave="{00000000-0000-0000-0000-000000000000}"/>
  <bookViews>
    <workbookView xWindow="0" yWindow="440" windowWidth="28800" windowHeight="16260" xr2:uid="{00000000-000D-0000-FFFF-FFFF00000000}"/>
  </bookViews>
  <sheets>
    <sheet name="Sheet1" sheetId="1" r:id="rId1"/>
  </sheets>
  <calcPr calcId="179017"/>
</workbook>
</file>

<file path=xl/calcChain.xml><?xml version="1.0" encoding="utf-8"?>
<calcChain xmlns="http://schemas.openxmlformats.org/spreadsheetml/2006/main">
  <c r="C16" i="1" l="1"/>
  <c r="C20" i="1" s="1"/>
  <c r="D16" i="1"/>
  <c r="E16" i="1"/>
  <c r="E20" i="1" s="1"/>
  <c r="F16" i="1"/>
  <c r="G16" i="1"/>
  <c r="H16" i="1"/>
  <c r="H24" i="1"/>
  <c r="G24" i="1"/>
  <c r="F24" i="1"/>
  <c r="E24" i="1"/>
  <c r="D24" i="1"/>
  <c r="C24" i="1"/>
  <c r="D20" i="1"/>
  <c r="D21" i="1" s="1"/>
  <c r="H5" i="1"/>
  <c r="H15" i="1" s="1"/>
  <c r="H17" i="1" s="1"/>
  <c r="G5" i="1"/>
  <c r="G15" i="1" s="1"/>
  <c r="G17" i="1" s="1"/>
  <c r="F5" i="1"/>
  <c r="E5" i="1"/>
  <c r="E15" i="1" s="1"/>
  <c r="E17" i="1" s="1"/>
  <c r="E18" i="1" s="1"/>
  <c r="D5" i="1"/>
  <c r="D15" i="1" s="1"/>
  <c r="D17" i="1" s="1"/>
  <c r="D18" i="1" s="1"/>
  <c r="C5" i="1"/>
  <c r="C15" i="1" s="1"/>
  <c r="D19" i="1" l="1"/>
  <c r="D23" i="1"/>
  <c r="E19" i="1"/>
  <c r="E23" i="1"/>
  <c r="E21" i="1"/>
  <c r="E22" i="1"/>
  <c r="C21" i="1"/>
  <c r="D22" i="1"/>
  <c r="C17" i="1"/>
  <c r="C18" i="1" s="1"/>
  <c r="F15" i="1"/>
  <c r="F17" i="1" s="1"/>
  <c r="F18" i="1" s="1"/>
  <c r="H18" i="1"/>
  <c r="F20" i="1"/>
  <c r="F21" i="1" s="1"/>
  <c r="G20" i="1"/>
  <c r="G21" i="1" s="1"/>
  <c r="H20" i="1"/>
  <c r="H21" i="1" s="1"/>
  <c r="G18" i="1"/>
  <c r="F19" i="1" l="1"/>
  <c r="F23" i="1"/>
  <c r="C19" i="1"/>
  <c r="C23" i="1"/>
  <c r="H19" i="1"/>
  <c r="H23" i="1"/>
  <c r="G19" i="1"/>
  <c r="G23" i="1"/>
  <c r="C22" i="1"/>
  <c r="G22" i="1"/>
  <c r="F22" i="1"/>
  <c r="H22" i="1"/>
</calcChain>
</file>

<file path=xl/sharedStrings.xml><?xml version="1.0" encoding="utf-8"?>
<sst xmlns="http://schemas.openxmlformats.org/spreadsheetml/2006/main" count="41" uniqueCount="37">
  <si>
    <t>Input Voltage</t>
  </si>
  <si>
    <t>var (%)</t>
  </si>
  <si>
    <t xml:space="preserve"> variation</t>
  </si>
  <si>
    <t>Vin_min</t>
  </si>
  <si>
    <t>Output Voltage</t>
  </si>
  <si>
    <t>Output Current</t>
  </si>
  <si>
    <t>Output Ripple</t>
  </si>
  <si>
    <t>R1</t>
  </si>
  <si>
    <t>Pick any value</t>
  </si>
  <si>
    <t>Ton/Toff</t>
  </si>
  <si>
    <t>Ton+Toff</t>
  </si>
  <si>
    <t>seconds</t>
  </si>
  <si>
    <t>Toff</t>
  </si>
  <si>
    <t>Ton</t>
  </si>
  <si>
    <t>Ct</t>
  </si>
  <si>
    <t>Ipk</t>
  </si>
  <si>
    <t>Amps</t>
  </si>
  <si>
    <t>Rsc</t>
  </si>
  <si>
    <t>Ohms</t>
  </si>
  <si>
    <t>Lmin</t>
  </si>
  <si>
    <t>Co</t>
  </si>
  <si>
    <t>R2</t>
  </si>
  <si>
    <t>Fsw</t>
  </si>
  <si>
    <t>Vripple</t>
  </si>
  <si>
    <t>Io_max</t>
  </si>
  <si>
    <t>Vout</t>
  </si>
  <si>
    <t>Vin</t>
  </si>
  <si>
    <t>Vsat</t>
  </si>
  <si>
    <t>Vf</t>
  </si>
  <si>
    <t>diode</t>
  </si>
  <si>
    <t>switch</t>
  </si>
  <si>
    <t>input - var</t>
  </si>
  <si>
    <t>microHenries</t>
  </si>
  <si>
    <t>picoFarads</t>
  </si>
  <si>
    <t>microFarads</t>
  </si>
  <si>
    <t>Specifcation:</t>
  </si>
  <si>
    <t>Calculations: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</si>
</sst>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00"/>
    <numFmt numFmtId="167" formatCode="0.0"/>
  </numFmts>
  <fonts count="6" x14ac:knownFonts="1">
    <font>
      <sz val="10"/>
      <color rgb="FF000000"/>
      <name val="Arial"/>
    </font>
    <font>
      <sz val="10"/>
      <name val="Arial"/>
    </font>
    <font>
      <b/>
      <sz val="10"/>
      <name val="Arial"/>
    </font>
    <font>
      <i/>
      <sz val="10"/>
      <name val="Arial"/>
    </font>
    <font>
      <b/>
      <sz val="10"/>
      <color rgb="FF00C800"/>
      <name val="Arial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H25"/>
  <sheetViews>
    <sheetView tabSelected="1" workbookViewId="0">
      <selection sqref="A1:XFD1"/>
    </sheetView>
  </sheetViews>
  <sheetFormatPr baseColWidth="10" defaultColWidth="14.5" defaultRowHeight="15.75" customHeight="1" x14ac:dyDescent="0.15"/>
  <cols>
    <col min="1" max="1" width="8.1640625" bestFit="1" customWidth="1"/>
    <col min="2" max="2" width="13.33203125" bestFit="1" customWidth="1"/>
    <col min="3" max="3" width="10.6640625" bestFit="1" customWidth="1"/>
    <col min="4" max="8" width="8.6640625" bestFit="1" customWidth="1"/>
  </cols>
  <sheetData>
    <row r="2" spans="1:8" ht="15.75" customHeight="1" x14ac:dyDescent="0.2">
      <c r="A2" s="12" t="s">
        <v>35</v>
      </c>
      <c r="B2" s="1"/>
      <c r="C2" s="1"/>
      <c r="D2" s="1"/>
      <c r="E2" s="1"/>
      <c r="F2" s="1"/>
      <c r="G2" s="1"/>
      <c r="H2" s="1"/>
    </row>
    <row r="3" spans="1:8" ht="15.75" customHeight="1" x14ac:dyDescent="0.15">
      <c r="A3" s="2" t="s">
        <v>26</v>
      </c>
      <c r="B3" s="3" t="s">
        <v>0</v>
      </c>
      <c r="C3" s="4">
        <v>15</v>
      </c>
      <c r="D3" s="4">
        <v>15</v>
      </c>
      <c r="E3" s="4">
        <v>15</v>
      </c>
      <c r="F3" s="4">
        <v>15</v>
      </c>
      <c r="G3" s="4">
        <v>15</v>
      </c>
      <c r="H3" s="4">
        <v>15</v>
      </c>
    </row>
    <row r="4" spans="1:8" ht="15.75" customHeight="1" x14ac:dyDescent="0.15">
      <c r="A4" s="2" t="s">
        <v>1</v>
      </c>
      <c r="B4" s="3" t="s">
        <v>2</v>
      </c>
      <c r="C4" s="4">
        <v>10</v>
      </c>
      <c r="D4" s="4">
        <v>10</v>
      </c>
      <c r="E4" s="4">
        <v>10</v>
      </c>
      <c r="F4" s="4">
        <v>10</v>
      </c>
      <c r="G4" s="4">
        <v>10</v>
      </c>
      <c r="H4" s="4">
        <v>10</v>
      </c>
    </row>
    <row r="5" spans="1:8" ht="15.75" customHeight="1" x14ac:dyDescent="0.15">
      <c r="A5" s="2" t="s">
        <v>3</v>
      </c>
      <c r="B5" s="10" t="s">
        <v>31</v>
      </c>
      <c r="C5" s="4">
        <f t="shared" ref="C5:H5" si="0">C3-(C3*C4%)</f>
        <v>13.5</v>
      </c>
      <c r="D5" s="4">
        <f t="shared" si="0"/>
        <v>13.5</v>
      </c>
      <c r="E5" s="4">
        <f t="shared" si="0"/>
        <v>13.5</v>
      </c>
      <c r="F5" s="4">
        <f t="shared" si="0"/>
        <v>13.5</v>
      </c>
      <c r="G5" s="4">
        <f t="shared" si="0"/>
        <v>13.5</v>
      </c>
      <c r="H5" s="4">
        <f t="shared" si="0"/>
        <v>13.5</v>
      </c>
    </row>
    <row r="6" spans="1:8" ht="15.75" customHeight="1" x14ac:dyDescent="0.15">
      <c r="A6" s="2" t="s">
        <v>25</v>
      </c>
      <c r="B6" s="3" t="s">
        <v>4</v>
      </c>
      <c r="C6" s="4">
        <v>-3.3</v>
      </c>
      <c r="D6" s="4">
        <v>-5</v>
      </c>
      <c r="E6" s="4">
        <v>-9</v>
      </c>
      <c r="F6" s="4">
        <v>-12</v>
      </c>
      <c r="G6" s="4">
        <v>-15</v>
      </c>
      <c r="H6" s="4">
        <v>-18</v>
      </c>
    </row>
    <row r="7" spans="1:8" ht="15.75" customHeight="1" x14ac:dyDescent="0.15">
      <c r="A7" s="2" t="s">
        <v>24</v>
      </c>
      <c r="B7" s="3" t="s">
        <v>5</v>
      </c>
      <c r="C7" s="4">
        <v>0.7</v>
      </c>
      <c r="D7" s="4">
        <v>0.7</v>
      </c>
      <c r="E7" s="4">
        <v>0.7</v>
      </c>
      <c r="F7" s="4">
        <v>0.7</v>
      </c>
      <c r="G7" s="4">
        <v>0.7</v>
      </c>
      <c r="H7" s="4">
        <v>0.7</v>
      </c>
    </row>
    <row r="8" spans="1:8" ht="15.75" customHeight="1" x14ac:dyDescent="0.15">
      <c r="A8" s="2" t="s">
        <v>23</v>
      </c>
      <c r="B8" s="3" t="s">
        <v>6</v>
      </c>
      <c r="C8" s="4">
        <v>0.1</v>
      </c>
      <c r="D8" s="4">
        <v>0.1</v>
      </c>
      <c r="E8" s="4">
        <v>0.1</v>
      </c>
      <c r="F8" s="4">
        <v>0.1</v>
      </c>
      <c r="G8" s="4">
        <v>0.1</v>
      </c>
      <c r="H8" s="4">
        <v>0.1</v>
      </c>
    </row>
    <row r="9" spans="1:8" ht="15.75" customHeight="1" x14ac:dyDescent="0.15">
      <c r="A9" s="2" t="s">
        <v>28</v>
      </c>
      <c r="B9" s="10" t="s">
        <v>29</v>
      </c>
      <c r="C9" s="4">
        <v>0.4</v>
      </c>
      <c r="D9" s="4">
        <v>0.4</v>
      </c>
      <c r="E9" s="4">
        <v>0.4</v>
      </c>
      <c r="F9" s="4">
        <v>0.4</v>
      </c>
      <c r="G9" s="4">
        <v>0.4</v>
      </c>
      <c r="H9" s="4">
        <v>0.4</v>
      </c>
    </row>
    <row r="10" spans="1:8" ht="15.75" customHeight="1" x14ac:dyDescent="0.15">
      <c r="A10" s="2" t="s">
        <v>27</v>
      </c>
      <c r="B10" s="10" t="s">
        <v>30</v>
      </c>
      <c r="C10" s="4">
        <v>0.45</v>
      </c>
      <c r="D10" s="4">
        <v>0.45</v>
      </c>
      <c r="E10" s="4">
        <v>0.45</v>
      </c>
      <c r="F10" s="4">
        <v>0.45</v>
      </c>
      <c r="G10" s="4">
        <v>0.45</v>
      </c>
      <c r="H10" s="4">
        <v>0.45</v>
      </c>
    </row>
    <row r="11" spans="1:8" ht="15.75" customHeight="1" x14ac:dyDescent="0.15">
      <c r="A11" s="2" t="s">
        <v>22</v>
      </c>
      <c r="B11" s="10" t="s">
        <v>30</v>
      </c>
      <c r="C11" s="5">
        <v>100000</v>
      </c>
      <c r="D11" s="5">
        <v>100000</v>
      </c>
      <c r="E11" s="5">
        <v>100000</v>
      </c>
      <c r="F11" s="5">
        <v>100000</v>
      </c>
      <c r="G11" s="5">
        <v>100000</v>
      </c>
      <c r="H11" s="5">
        <v>100000</v>
      </c>
    </row>
    <row r="12" spans="1:8" ht="15.75" customHeight="1" x14ac:dyDescent="0.15">
      <c r="A12" s="2" t="s">
        <v>7</v>
      </c>
      <c r="B12" s="3" t="s">
        <v>8</v>
      </c>
      <c r="C12" s="6">
        <v>10000</v>
      </c>
      <c r="D12" s="6">
        <v>10000</v>
      </c>
      <c r="E12" s="6">
        <v>10000</v>
      </c>
      <c r="F12" s="6">
        <v>10000</v>
      </c>
      <c r="G12" s="6">
        <v>10000</v>
      </c>
      <c r="H12" s="6">
        <v>10000</v>
      </c>
    </row>
    <row r="13" spans="1:8" ht="15.75" customHeight="1" x14ac:dyDescent="0.15">
      <c r="A13" s="2"/>
      <c r="B13" s="3"/>
      <c r="C13" s="6"/>
      <c r="D13" s="6"/>
      <c r="E13" s="6"/>
      <c r="F13" s="6"/>
      <c r="G13" s="6"/>
      <c r="H13" s="6"/>
    </row>
    <row r="14" spans="1:8" ht="15.75" customHeight="1" x14ac:dyDescent="0.2">
      <c r="A14" s="12" t="s">
        <v>36</v>
      </c>
      <c r="B14" s="1"/>
      <c r="C14" s="1"/>
      <c r="D14" s="1"/>
      <c r="E14" s="1"/>
      <c r="F14" s="1"/>
      <c r="G14" s="1"/>
      <c r="H14" s="1"/>
    </row>
    <row r="15" spans="1:8" ht="15.75" customHeight="1" x14ac:dyDescent="0.15">
      <c r="A15" s="1" t="s">
        <v>9</v>
      </c>
      <c r="B15" s="3"/>
      <c r="C15" s="7">
        <f t="shared" ref="C15:H15" si="1">(ABS(C6)+C9)/(C5-C10)</f>
        <v>0.28352490421455934</v>
      </c>
      <c r="D15" s="7">
        <f t="shared" si="1"/>
        <v>0.41379310344827586</v>
      </c>
      <c r="E15" s="7">
        <f t="shared" si="1"/>
        <v>0.72030651340996166</v>
      </c>
      <c r="F15" s="7">
        <f t="shared" si="1"/>
        <v>0.95019157088122608</v>
      </c>
      <c r="G15" s="7">
        <f t="shared" si="1"/>
        <v>1.1800766283524904</v>
      </c>
      <c r="H15" s="7">
        <f t="shared" si="1"/>
        <v>1.4099616858237547</v>
      </c>
    </row>
    <row r="16" spans="1:8" ht="15.75" customHeight="1" x14ac:dyDescent="0.15">
      <c r="A16" s="1" t="s">
        <v>10</v>
      </c>
      <c r="B16" s="3" t="s">
        <v>11</v>
      </c>
      <c r="C16" s="8">
        <f t="shared" ref="C16:H16" si="2">1/C11</f>
        <v>1.0000000000000001E-5</v>
      </c>
      <c r="D16" s="8">
        <f t="shared" si="2"/>
        <v>1.0000000000000001E-5</v>
      </c>
      <c r="E16" s="8">
        <f t="shared" si="2"/>
        <v>1.0000000000000001E-5</v>
      </c>
      <c r="F16" s="8">
        <f t="shared" si="2"/>
        <v>1.0000000000000001E-5</v>
      </c>
      <c r="G16" s="8">
        <f t="shared" si="2"/>
        <v>1.0000000000000001E-5</v>
      </c>
      <c r="H16" s="8">
        <f t="shared" si="2"/>
        <v>1.0000000000000001E-5</v>
      </c>
    </row>
    <row r="17" spans="1:8" ht="15.75" customHeight="1" x14ac:dyDescent="0.15">
      <c r="A17" s="1" t="s">
        <v>12</v>
      </c>
      <c r="B17" s="3" t="s">
        <v>11</v>
      </c>
      <c r="C17" s="8">
        <f t="shared" ref="C17:H17" si="3">C16/(C15+1)</f>
        <v>7.7910447761194039E-6</v>
      </c>
      <c r="D17" s="8">
        <f t="shared" si="3"/>
        <v>7.0731707317073184E-6</v>
      </c>
      <c r="E17" s="8">
        <f t="shared" si="3"/>
        <v>5.8129175946547894E-6</v>
      </c>
      <c r="F17" s="8">
        <f t="shared" si="3"/>
        <v>5.1277013752455799E-6</v>
      </c>
      <c r="G17" s="8">
        <f t="shared" si="3"/>
        <v>4.5869947275922669E-6</v>
      </c>
      <c r="H17" s="8">
        <f t="shared" si="3"/>
        <v>4.149443561208268E-6</v>
      </c>
    </row>
    <row r="18" spans="1:8" ht="15.75" customHeight="1" x14ac:dyDescent="0.15">
      <c r="A18" s="1" t="s">
        <v>13</v>
      </c>
      <c r="B18" s="3" t="s">
        <v>11</v>
      </c>
      <c r="C18" s="8">
        <f t="shared" ref="C18:H18" si="4">C16-C17</f>
        <v>2.2089552238805969E-6</v>
      </c>
      <c r="D18" s="8">
        <f t="shared" si="4"/>
        <v>2.9268292682926824E-6</v>
      </c>
      <c r="E18" s="8">
        <f t="shared" si="4"/>
        <v>4.1870824053452114E-6</v>
      </c>
      <c r="F18" s="8">
        <f t="shared" si="4"/>
        <v>4.8722986247544209E-6</v>
      </c>
      <c r="G18" s="8">
        <f t="shared" si="4"/>
        <v>5.4130052724077339E-6</v>
      </c>
      <c r="H18" s="8">
        <f t="shared" si="4"/>
        <v>5.8505564387917328E-6</v>
      </c>
    </row>
    <row r="19" spans="1:8" ht="15.75" customHeight="1" x14ac:dyDescent="0.15">
      <c r="A19" s="1" t="s">
        <v>14</v>
      </c>
      <c r="B19" s="3" t="s">
        <v>33</v>
      </c>
      <c r="C19" s="9">
        <f>((4*10^-5)*C18)*10^12</f>
        <v>88.358208955223887</v>
      </c>
      <c r="D19" s="11">
        <f>((4*10^-5)*D18)*10^12</f>
        <v>117.07317073170732</v>
      </c>
      <c r="E19" s="11">
        <f>((4*10^-5)*E18)*10^12</f>
        <v>167.48329621380847</v>
      </c>
      <c r="F19" s="11">
        <f>((4*10^-5)*F18)*10^12</f>
        <v>194.89194499017685</v>
      </c>
      <c r="G19" s="11">
        <f>((4*10^-5)*G18)*10^12</f>
        <v>216.52021089630935</v>
      </c>
      <c r="H19" s="11">
        <f>((4*10^-5)*H18)*10^12</f>
        <v>234.02225755166933</v>
      </c>
    </row>
    <row r="20" spans="1:8" ht="15.75" customHeight="1" x14ac:dyDescent="0.15">
      <c r="A20" s="1" t="s">
        <v>15</v>
      </c>
      <c r="B20" s="3" t="s">
        <v>16</v>
      </c>
      <c r="C20" s="7">
        <f t="shared" ref="C20:H20" si="5">(2*C7)/(C16+1)</f>
        <v>1.3999860001399984</v>
      </c>
      <c r="D20" s="7">
        <f t="shared" si="5"/>
        <v>1.3999860001399984</v>
      </c>
      <c r="E20" s="7">
        <f t="shared" si="5"/>
        <v>1.3999860001399984</v>
      </c>
      <c r="F20" s="7">
        <f t="shared" si="5"/>
        <v>1.3999860001399984</v>
      </c>
      <c r="G20" s="7">
        <f t="shared" si="5"/>
        <v>1.3999860001399984</v>
      </c>
      <c r="H20" s="7">
        <f t="shared" si="5"/>
        <v>1.3999860001399984</v>
      </c>
    </row>
    <row r="21" spans="1:8" ht="15.75" customHeight="1" x14ac:dyDescent="0.15">
      <c r="A21" s="1" t="s">
        <v>17</v>
      </c>
      <c r="B21" s="3" t="s">
        <v>18</v>
      </c>
      <c r="C21" s="9">
        <f t="shared" ref="C21:H21" si="6">0.3/C20</f>
        <v>0.21428785714285717</v>
      </c>
      <c r="D21" s="9">
        <f t="shared" si="6"/>
        <v>0.21428785714285717</v>
      </c>
      <c r="E21" s="9">
        <f t="shared" si="6"/>
        <v>0.21428785714285717</v>
      </c>
      <c r="F21" s="9">
        <f t="shared" si="6"/>
        <v>0.21428785714285717</v>
      </c>
      <c r="G21" s="9">
        <f t="shared" si="6"/>
        <v>0.21428785714285717</v>
      </c>
      <c r="H21" s="9">
        <f t="shared" si="6"/>
        <v>0.21428785714285717</v>
      </c>
    </row>
    <row r="22" spans="1:8" ht="15.75" customHeight="1" x14ac:dyDescent="0.15">
      <c r="A22" s="1" t="s">
        <v>19</v>
      </c>
      <c r="B22" s="3" t="s">
        <v>32</v>
      </c>
      <c r="C22" s="11">
        <f>(((C5-C10)/C20)*C18)*10^6</f>
        <v>20.590824243070362</v>
      </c>
      <c r="D22" s="11">
        <f t="shared" ref="D22:H22" si="7">(((D5-D10)/D20)*D18)*10^6</f>
        <v>27.282502787456444</v>
      </c>
      <c r="E22" s="11">
        <f t="shared" si="7"/>
        <v>39.029979860006371</v>
      </c>
      <c r="F22" s="11">
        <f t="shared" si="7"/>
        <v>45.417237777154092</v>
      </c>
      <c r="G22" s="11">
        <f t="shared" si="7"/>
        <v>50.457446572934991</v>
      </c>
      <c r="H22" s="11">
        <f t="shared" si="7"/>
        <v>54.536089302748131</v>
      </c>
    </row>
    <row r="23" spans="1:8" ht="15.75" customHeight="1" x14ac:dyDescent="0.15">
      <c r="A23" s="1" t="s">
        <v>20</v>
      </c>
      <c r="B23" s="3" t="s">
        <v>34</v>
      </c>
      <c r="C23" s="11">
        <f>(9*((C7*C18)/C8))*10^6</f>
        <v>139.1641791044776</v>
      </c>
      <c r="D23" s="11">
        <f>(9*((D7*D18)/D8))*10^6</f>
        <v>184.39024390243898</v>
      </c>
      <c r="E23" s="11">
        <f t="shared" ref="E23:H23" si="8">(9*((E7*E18)/E8))*10^6</f>
        <v>263.78619153674833</v>
      </c>
      <c r="F23" s="11">
        <f t="shared" si="8"/>
        <v>306.95481335952849</v>
      </c>
      <c r="G23" s="11">
        <f t="shared" si="8"/>
        <v>341.0193321616872</v>
      </c>
      <c r="H23" s="11">
        <f t="shared" si="8"/>
        <v>368.58505564387912</v>
      </c>
    </row>
    <row r="24" spans="1:8" ht="15.75" customHeight="1" x14ac:dyDescent="0.15">
      <c r="A24" s="1" t="s">
        <v>21</v>
      </c>
      <c r="B24" s="3" t="s">
        <v>18</v>
      </c>
      <c r="C24" s="6">
        <f t="shared" ref="C24:H24" si="9">((ABS(C6)/1.25)-1)*C12</f>
        <v>16399.999999999996</v>
      </c>
      <c r="D24" s="6">
        <f t="shared" si="9"/>
        <v>30000</v>
      </c>
      <c r="E24" s="6">
        <f t="shared" si="9"/>
        <v>62000</v>
      </c>
      <c r="F24" s="6">
        <f t="shared" si="9"/>
        <v>86000</v>
      </c>
      <c r="G24" s="6">
        <f t="shared" si="9"/>
        <v>110000</v>
      </c>
      <c r="H24" s="6">
        <f t="shared" si="9"/>
        <v>134000</v>
      </c>
    </row>
    <row r="25" spans="1:8" ht="15.75" customHeight="1" x14ac:dyDescent="0.15">
      <c r="A25" s="1"/>
      <c r="B25" s="1"/>
      <c r="C25" s="1"/>
      <c r="D25" s="5"/>
      <c r="E25" s="5"/>
      <c r="F25" s="5"/>
      <c r="G25" s="5"/>
      <c r="H25" s="5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2018-06-25T16:33:48Z</dcterms:created>
  <dcterms:modified xsi:type="dcterms:W3CDTF">2018-06-25T16:33:48Z</dcterms:modified>
</cp:coreProperties>
</file>